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71\1 výzva\"/>
    </mc:Choice>
  </mc:AlternateContent>
  <xr:revisionPtr revIDLastSave="0" documentId="13_ncr:1_{107D5485-B431-4743-990E-FBCC5279E1D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10" i="1"/>
  <c r="T7" i="1"/>
  <c r="S8" i="1"/>
  <c r="S9" i="1"/>
  <c r="S11" i="1"/>
  <c r="T11" i="1"/>
  <c r="P9" i="1"/>
  <c r="P11" i="1"/>
  <c r="S7" i="1"/>
  <c r="P7" i="1"/>
  <c r="Q14" i="1" l="1"/>
  <c r="R14" i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<sst xmlns="http://schemas.openxmlformats.org/spreadsheetml/2006/main" count="54" uniqueCount="48">
  <si>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</si>
  <si>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</si>
  <si>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</si>
  <si>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</si>
  <si>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</si>
  <si>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</si>
  <si>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</si>
  <si>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</si>
  <si>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</si>
  <si>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</si>
  <si>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</si>
  <si>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</si>
  <si>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</si>
  <si>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</si>
  <si>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</si>
  <si>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</si>
  <si>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</si>
  <si>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</si>
  <si>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</si>
  <si>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</si>
  <si>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</si>
  <si>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</si>
  <si>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</si>
  <si>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</si>
  <si>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</si>
  <si>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</si>
  <si>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</si>
  <si>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</si>
  <si>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</si>
  <si>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</si>
  <si>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</si>
  <si>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</si>
  <si>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171 - 2025 </t>
  </si>
  <si>
    <t>Monitor</t>
  </si>
  <si>
    <t>Společná faktura</t>
  </si>
  <si>
    <t>NE</t>
  </si>
  <si>
    <t>Pokud financováno z projektových prostředků, pak ŘEŠITEL uvede: NÁZEV A ČÍSLO DOTAČNÍHO PROJEKTU</t>
  </si>
  <si>
    <t>Ing. Jan Matějka,
Tel.: 702 091 406,
37763 8503</t>
  </si>
  <si>
    <t>Univerzitní 22, 
301 00 Plzeň,
Fakulta strojní - Katedra technologie obrábění,
místnost UK 216</t>
  </si>
  <si>
    <t xml:space="preserve">Pracovní stanice </t>
  </si>
  <si>
    <t>Operační systém Windows Profesional 64-bit (Windows 11 nebo vyšší) - Český jazyk, předinstalovaný (nesmí to být licence typu K12 (EDU)).
OS Windows požadujeme z důvodu kompatibility s interními aplikacemi ZČU (Stag, Magion,...).</t>
  </si>
  <si>
    <t>Pracovní stanice CAD včetně klávesnice a myši</t>
  </si>
  <si>
    <t>Záruka na PC: 5 let, servis NBD.</t>
  </si>
  <si>
    <t>Záruka na PC 5 let, servis NBD.</t>
  </si>
  <si>
    <t>Výkonná pracovní stanice určená pro CAD/CAM systémy.
Požadovaná minimální konfigurace klíčových komponent:
Procesor: minimálně 20 jader, minimálně 58 810 bodů v Multithread Rating, Single Thread Rating: min. 4 914 bodů, (http://www.cpubenchmark.net/ ke dni 10.09.2025).
Grafická karta s min. 16 GB GDDR6, grafická karta min. 17 116 bodů v Average G3D Mark Mark ve Videocard Benchmarku (https://www.videocardbenchmark.net/ke dni 10.09.2025).
Typ grafické karty : Videocard Category dle Videocard Benchmarku: Workstation (nezbytné pro zaručené korektní fungování SW aplikací CAD/CAM/CAE). 
Síťová karta 1 Gb/s Ethernet. 
Paměť RAM min. 32 GB (2x 16) min. DDR5, počet slotů min. 4 pro možnost rozšíření.
Úložiště: SSD min. 1 TB.
Porty a konektory: min. 2x USB-C, 6x USB, zvuk vstup a výstup, 2x DisplayPort a mini DisplayPort.
CZ klávesnice, Optická myš 3tl./kolečko.
Podpora prostřednictvím internetu musí umožňovat stahování ovladačů a manuálu z internetu adresně pro konkrétní zadaný typ (sériové číslo) zařízení. Existence ovladačů použitého HW ve Windows 11.
Záruka na PC: 5 let, servis NBD.</t>
  </si>
  <si>
    <t>Pracovní stanice:
Požadovaná minimální konfigurace klíčových komponent:
Procesor: minimálně 20 jader, minimálně 49 340 bodů v Multithread Rating, Single Thread Rating: min. 4 659 bodů, (http://www.cpubenchmark.net/ ke dni 10.09.2025).
Grafická karta s min. 4GB GDDR6, grafická karta min. 5 981 bodů v Average G3D Mark Mark ve Videocard Benchmarku (https://www.videocardbenchmark.net/ke dni 10.09.2025).
Typ grafické karty: Videocard Category dle Videocard Benchmarku:  Workstation (nezbytné pro zaručené korektní fungování SW aplikací CAD/CAM/CAE). 
Síťová karta 1 Gb/s Ethernet.
Paměť RAM min. 32 GB  min. DDR5, počet slotů min. 4 pro možnost rozšíření.
Úložiště: SSD min. 1 TB.
Porty a konektory: min. 2x USB-C, 6x USB, zvuk vstup a výstup, 2x DisplayPort a mini DisplayPort.
CZ klávesnice, Optická myš 3tl./kolečko.
Podpora prostřednictvím internetu musí umožňovat stahování ovladačů a manuálu z internetu adresně pro konkrétní zadaný typ (sériové číslo) zařízení. Existence ovladačů použitého HW ve Windows 11. 
Záruka na PC: 5 let, servis NBD.</t>
  </si>
  <si>
    <t>Úhlopříčka displeje: 68,6 cm (27").
Úprava panelu: IPS, matný, antireflexní, Edge-lit podsvícení, Flicker Free.
Rozlišení: min. 1 920 × 1 080.
Jas: min. 250 nits (cd/m2).
Kontrastní poměr: min. 1 000 : 1 statický, 8 000 000 : 1 dynamický.
Doba odezvy: max. 5 ms.
Video vstupy: HDMI, DisplayPort, VGA.
Záruka: 3 roky.
Výškově nastavitelný stojan.
Integrované reproduktory.</t>
  </si>
  <si>
    <t>Záruka na zboží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</si>
</sst>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13" fillId="6" borderId="22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A4" zoomScale="44" zoomScaleNormal="44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4.5703125" style="4" customWidth="1"/>
    <col min="4" max="4" width="12.28515625" style="128" customWidth="1"/>
    <col min="5" max="5" width="10.5703125" style="22" customWidth="1"/>
    <col min="6" max="6" width="134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4" style="4" bestFit="1" customWidth="1"/>
    <col min="11" max="11" width="29.7109375" style="1" hidden="1" customWidth="1"/>
    <col min="12" max="12" width="29" style="1" customWidth="1"/>
    <col min="13" max="13" width="23.7109375" style="1" customWidth="1"/>
    <col min="14" max="14" width="37" style="6" customWidth="1"/>
    <col min="15" max="15" width="26" style="6" bestFit="1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31</v>
      </c>
      <c r="I6" s="32" t="s">
        <v>16</v>
      </c>
      <c r="J6" s="29" t="s">
        <v>17</v>
      </c>
      <c r="K6" s="29" t="s">
        <v>36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268.5" customHeight="1" thickTop="1" x14ac:dyDescent="0.25">
      <c r="A7" s="37"/>
      <c r="B7" s="38">
        <v>1</v>
      </c>
      <c r="C7" s="39" t="s">
        <v>41</v>
      </c>
      <c r="D7" s="40">
        <v>10</v>
      </c>
      <c r="E7" s="41" t="s">
        <v>29</v>
      </c>
      <c r="F7" s="42" t="s">
        <v>44</v>
      </c>
      <c r="G7" s="129"/>
      <c r="H7" s="129"/>
      <c r="I7" s="39" t="s">
        <v>34</v>
      </c>
      <c r="J7" s="43" t="s">
        <v>35</v>
      </c>
      <c r="K7" s="44"/>
      <c r="L7" s="45" t="s">
        <v>43</v>
      </c>
      <c r="M7" s="46" t="s">
        <v>37</v>
      </c>
      <c r="N7" s="46" t="s">
        <v>38</v>
      </c>
      <c r="O7" s="47" t="s">
        <v>30</v>
      </c>
      <c r="P7" s="48">
        <f>D7*Q7</f>
        <v>512000</v>
      </c>
      <c r="Q7" s="49">
        <v>51200</v>
      </c>
      <c r="R7" s="134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54.75" customHeight="1" x14ac:dyDescent="0.25">
      <c r="A8" s="37"/>
      <c r="B8" s="54"/>
      <c r="C8" s="55"/>
      <c r="D8" s="56"/>
      <c r="E8" s="57"/>
      <c r="F8" s="58" t="s">
        <v>40</v>
      </c>
      <c r="G8" s="130"/>
      <c r="H8" s="59" t="s">
        <v>35</v>
      </c>
      <c r="I8" s="60"/>
      <c r="J8" s="61"/>
      <c r="K8" s="62"/>
      <c r="L8" s="63"/>
      <c r="M8" s="64"/>
      <c r="N8" s="64"/>
      <c r="O8" s="65"/>
      <c r="P8" s="66"/>
      <c r="Q8" s="67"/>
      <c r="R8" s="135"/>
      <c r="S8" s="68">
        <f>D7*R8</f>
        <v>0</v>
      </c>
      <c r="T8" s="69"/>
      <c r="U8" s="70"/>
      <c r="V8" s="71"/>
    </row>
    <row r="9" spans="1:22" ht="272.25" customHeight="1" x14ac:dyDescent="0.25">
      <c r="A9" s="37"/>
      <c r="B9" s="72">
        <v>2</v>
      </c>
      <c r="C9" s="73" t="s">
        <v>39</v>
      </c>
      <c r="D9" s="74">
        <v>5</v>
      </c>
      <c r="E9" s="75" t="s">
        <v>29</v>
      </c>
      <c r="F9" s="76" t="s">
        <v>45</v>
      </c>
      <c r="G9" s="131"/>
      <c r="H9" s="131"/>
      <c r="I9" s="60"/>
      <c r="J9" s="61"/>
      <c r="K9" s="62"/>
      <c r="L9" s="77" t="s">
        <v>42</v>
      </c>
      <c r="M9" s="64"/>
      <c r="N9" s="78"/>
      <c r="O9" s="65"/>
      <c r="P9" s="79">
        <f>D9*Q9</f>
        <v>162500</v>
      </c>
      <c r="Q9" s="80">
        <v>32500</v>
      </c>
      <c r="R9" s="136"/>
      <c r="S9" s="81">
        <f>D9*R9</f>
        <v>0</v>
      </c>
      <c r="T9" s="82" t="str">
        <f>IF(R9+R10, IF(R9+R10&gt;Q9,"NEVYHOVUJE","VYHOVUJE")," ")</f>
        <v xml:space="preserve"> </v>
      </c>
      <c r="U9" s="70"/>
      <c r="V9" s="71"/>
    </row>
    <row r="10" spans="1:22" ht="51" customHeight="1" x14ac:dyDescent="0.25">
      <c r="A10" s="37"/>
      <c r="B10" s="54"/>
      <c r="C10" s="55"/>
      <c r="D10" s="56"/>
      <c r="E10" s="57"/>
      <c r="F10" s="83" t="s">
        <v>40</v>
      </c>
      <c r="G10" s="132"/>
      <c r="H10" s="84" t="s">
        <v>35</v>
      </c>
      <c r="I10" s="60"/>
      <c r="J10" s="61"/>
      <c r="K10" s="62"/>
      <c r="L10" s="63"/>
      <c r="M10" s="64"/>
      <c r="N10" s="78"/>
      <c r="O10" s="65"/>
      <c r="P10" s="66"/>
      <c r="Q10" s="67"/>
      <c r="R10" s="137"/>
      <c r="S10" s="85">
        <f>D9*R10</f>
        <v>0</v>
      </c>
      <c r="T10" s="69"/>
      <c r="U10" s="70"/>
      <c r="V10" s="86"/>
    </row>
    <row r="11" spans="1:22" ht="196.5" customHeight="1" thickBot="1" x14ac:dyDescent="0.3">
      <c r="A11" s="37"/>
      <c r="B11" s="87">
        <v>3</v>
      </c>
      <c r="C11" s="88" t="s">
        <v>33</v>
      </c>
      <c r="D11" s="89">
        <v>5</v>
      </c>
      <c r="E11" s="90" t="s">
        <v>29</v>
      </c>
      <c r="F11" s="91" t="s">
        <v>46</v>
      </c>
      <c r="G11" s="133"/>
      <c r="H11" s="133"/>
      <c r="I11" s="92"/>
      <c r="J11" s="93"/>
      <c r="K11" s="94"/>
      <c r="L11" s="95" t="s">
        <v>47</v>
      </c>
      <c r="M11" s="96"/>
      <c r="N11" s="97"/>
      <c r="O11" s="98"/>
      <c r="P11" s="99">
        <f>D11*Q11</f>
        <v>19000</v>
      </c>
      <c r="Q11" s="100">
        <v>3800</v>
      </c>
      <c r="R11" s="138"/>
      <c r="S11" s="101">
        <f>D11*R11</f>
        <v>0</v>
      </c>
      <c r="T11" s="102" t="str">
        <f t="shared" ref="T11" si="0">IF(ISNUMBER(R11), IF(R11&gt;Q11,"NEVYHOVUJE","VYHOVUJE")," ")</f>
        <v xml:space="preserve"> </v>
      </c>
      <c r="U11" s="103"/>
      <c r="V11" s="104" t="s">
        <v>12</v>
      </c>
    </row>
    <row r="12" spans="1:22" ht="17.45" customHeight="1" thickTop="1" thickBot="1" x14ac:dyDescent="0.3">
      <c r="B12" s="105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06" t="s">
        <v>25</v>
      </c>
      <c r="C13" s="106"/>
      <c r="D13" s="106"/>
      <c r="E13" s="106"/>
      <c r="F13" s="106"/>
      <c r="G13" s="106"/>
      <c r="H13" s="107"/>
      <c r="I13" s="107"/>
      <c r="J13" s="108"/>
      <c r="K13" s="108"/>
      <c r="L13" s="27"/>
      <c r="M13" s="27"/>
      <c r="N13" s="27"/>
      <c r="O13" s="109"/>
      <c r="P13" s="109"/>
      <c r="Q13" s="110" t="s">
        <v>9</v>
      </c>
      <c r="R13" s="111" t="s">
        <v>10</v>
      </c>
      <c r="S13" s="112"/>
      <c r="T13" s="113"/>
      <c r="U13" s="114"/>
      <c r="V13" s="115"/>
    </row>
    <row r="14" spans="1:22" ht="50.45" customHeight="1" thickTop="1" thickBot="1" x14ac:dyDescent="0.3">
      <c r="B14" s="116" t="s">
        <v>24</v>
      </c>
      <c r="C14" s="116"/>
      <c r="D14" s="116"/>
      <c r="E14" s="116"/>
      <c r="F14" s="116"/>
      <c r="G14" s="116"/>
      <c r="H14" s="116"/>
      <c r="I14" s="117"/>
      <c r="L14" s="7"/>
      <c r="M14" s="7"/>
      <c r="N14" s="7"/>
      <c r="O14" s="118"/>
      <c r="P14" s="118"/>
      <c r="Q14" s="119">
        <f>SUM(P7:P11)</f>
        <v>693500</v>
      </c>
      <c r="R14" s="120">
        <f>SUM(S7:S11)</f>
        <v>0</v>
      </c>
      <c r="S14" s="121"/>
      <c r="T14" s="122"/>
    </row>
    <row r="15" spans="1:22" ht="15.75" thickTop="1" x14ac:dyDescent="0.25">
      <c r="B15" s="123" t="s">
        <v>27</v>
      </c>
      <c r="C15" s="123"/>
      <c r="D15" s="123"/>
      <c r="E15" s="123"/>
      <c r="F15" s="123"/>
      <c r="G15" s="123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4"/>
      <c r="C16" s="124"/>
      <c r="D16" s="124"/>
      <c r="E16" s="124"/>
      <c r="F16" s="12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4"/>
      <c r="C17" s="124"/>
      <c r="D17" s="124"/>
      <c r="E17" s="124"/>
      <c r="F17" s="12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5"/>
      <c r="C18" s="126"/>
      <c r="D18" s="126"/>
      <c r="E18" s="126"/>
      <c r="F18" s="12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8"/>
      <c r="D19" s="127"/>
      <c r="E19" s="108"/>
      <c r="F19" s="10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8"/>
      <c r="D20" s="127"/>
      <c r="E20" s="108"/>
      <c r="F20" s="10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8"/>
      <c r="D21" s="127"/>
      <c r="E21" s="108"/>
      <c r="F21" s="10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8"/>
      <c r="D22" s="127"/>
      <c r="E22" s="108"/>
      <c r="F22" s="10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8"/>
      <c r="D23" s="127"/>
      <c r="E23" s="108"/>
      <c r="F23" s="10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8"/>
      <c r="D24" s="127"/>
      <c r="E24" s="108"/>
      <c r="F24" s="10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8"/>
      <c r="D25" s="127"/>
      <c r="E25" s="108"/>
      <c r="F25" s="10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8"/>
      <c r="D26" s="127"/>
      <c r="E26" s="108"/>
      <c r="F26" s="10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8"/>
      <c r="D27" s="127"/>
      <c r="E27" s="108"/>
      <c r="F27" s="10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8"/>
      <c r="D28" s="127"/>
      <c r="E28" s="108"/>
      <c r="F28" s="10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8"/>
      <c r="D29" s="127"/>
      <c r="E29" s="108"/>
      <c r="F29" s="10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8"/>
      <c r="D30" s="127"/>
      <c r="E30" s="108"/>
      <c r="F30" s="10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8"/>
      <c r="D31" s="127"/>
      <c r="E31" s="108"/>
      <c r="F31" s="10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8"/>
      <c r="D32" s="127"/>
      <c r="E32" s="108"/>
      <c r="F32" s="10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8"/>
      <c r="D33" s="127"/>
      <c r="E33" s="108"/>
      <c r="F33" s="10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8"/>
      <c r="D34" s="127"/>
      <c r="E34" s="108"/>
      <c r="F34" s="10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8"/>
      <c r="D35" s="127"/>
      <c r="E35" s="108"/>
      <c r="F35" s="10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8"/>
      <c r="D36" s="127"/>
      <c r="E36" s="108"/>
      <c r="F36" s="10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8"/>
      <c r="D37" s="127"/>
      <c r="E37" s="108"/>
      <c r="F37" s="10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8"/>
      <c r="D38" s="127"/>
      <c r="E38" s="108"/>
      <c r="F38" s="10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8"/>
      <c r="D39" s="127"/>
      <c r="E39" s="108"/>
      <c r="F39" s="10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8"/>
      <c r="D40" s="127"/>
      <c r="E40" s="108"/>
      <c r="F40" s="10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8"/>
      <c r="D41" s="127"/>
      <c r="E41" s="108"/>
      <c r="F41" s="10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8"/>
      <c r="D42" s="127"/>
      <c r="E42" s="108"/>
      <c r="F42" s="10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8"/>
      <c r="D43" s="127"/>
      <c r="E43" s="108"/>
      <c r="F43" s="10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8"/>
      <c r="D44" s="127"/>
      <c r="E44" s="108"/>
      <c r="F44" s="10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8"/>
      <c r="D45" s="127"/>
      <c r="E45" s="108"/>
      <c r="F45" s="10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8"/>
      <c r="D46" s="127"/>
      <c r="E46" s="108"/>
      <c r="F46" s="10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8"/>
      <c r="D47" s="127"/>
      <c r="E47" s="108"/>
      <c r="F47" s="10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8"/>
      <c r="D48" s="127"/>
      <c r="E48" s="108"/>
      <c r="F48" s="10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8"/>
      <c r="D49" s="127"/>
      <c r="E49" s="108"/>
      <c r="F49" s="10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8"/>
      <c r="D50" s="127"/>
      <c r="E50" s="108"/>
      <c r="F50" s="10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8"/>
      <c r="D51" s="127"/>
      <c r="E51" s="108"/>
      <c r="F51" s="10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8"/>
      <c r="D52" s="127"/>
      <c r="E52" s="108"/>
      <c r="F52" s="10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8"/>
      <c r="D53" s="127"/>
      <c r="E53" s="108"/>
      <c r="F53" s="10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8"/>
      <c r="D54" s="127"/>
      <c r="E54" s="108"/>
      <c r="F54" s="10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8"/>
      <c r="D55" s="127"/>
      <c r="E55" s="108"/>
      <c r="F55" s="10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8"/>
      <c r="D56" s="127"/>
      <c r="E56" s="108"/>
      <c r="F56" s="10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8"/>
      <c r="D57" s="127"/>
      <c r="E57" s="108"/>
      <c r="F57" s="10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8"/>
      <c r="D58" s="127"/>
      <c r="E58" s="108"/>
      <c r="F58" s="10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8"/>
      <c r="D59" s="127"/>
      <c r="E59" s="108"/>
      <c r="F59" s="10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8"/>
      <c r="D60" s="127"/>
      <c r="E60" s="108"/>
      <c r="F60" s="10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8"/>
      <c r="D61" s="127"/>
      <c r="E61" s="108"/>
      <c r="F61" s="10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8"/>
      <c r="D62" s="127"/>
      <c r="E62" s="108"/>
      <c r="F62" s="10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8"/>
      <c r="D63" s="127"/>
      <c r="E63" s="108"/>
      <c r="F63" s="10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8"/>
      <c r="D64" s="127"/>
      <c r="E64" s="108"/>
      <c r="F64" s="10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8"/>
      <c r="D65" s="127"/>
      <c r="E65" s="108"/>
      <c r="F65" s="10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8"/>
      <c r="D66" s="127"/>
      <c r="E66" s="108"/>
      <c r="F66" s="10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8"/>
      <c r="D67" s="127"/>
      <c r="E67" s="108"/>
      <c r="F67" s="10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8"/>
      <c r="D68" s="127"/>
      <c r="E68" s="108"/>
      <c r="F68" s="10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8"/>
      <c r="D69" s="127"/>
      <c r="E69" s="108"/>
      <c r="F69" s="10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8"/>
      <c r="D70" s="127"/>
      <c r="E70" s="108"/>
      <c r="F70" s="10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8"/>
      <c r="D71" s="127"/>
      <c r="E71" s="108"/>
      <c r="F71" s="10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8"/>
      <c r="D72" s="127"/>
      <c r="E72" s="108"/>
      <c r="F72" s="10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8"/>
      <c r="D73" s="127"/>
      <c r="E73" s="108"/>
      <c r="F73" s="10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8"/>
      <c r="D74" s="127"/>
      <c r="E74" s="108"/>
      <c r="F74" s="10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8"/>
      <c r="D75" s="127"/>
      <c r="E75" s="108"/>
      <c r="F75" s="10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8"/>
      <c r="D76" s="127"/>
      <c r="E76" s="108"/>
      <c r="F76" s="10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8"/>
      <c r="D77" s="127"/>
      <c r="E77" s="108"/>
      <c r="F77" s="10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8"/>
      <c r="D78" s="127"/>
      <c r="E78" s="108"/>
      <c r="F78" s="10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8"/>
      <c r="D79" s="127"/>
      <c r="E79" s="108"/>
      <c r="F79" s="10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8"/>
      <c r="D80" s="127"/>
      <c r="E80" s="108"/>
      <c r="F80" s="10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8"/>
      <c r="D81" s="127"/>
      <c r="E81" s="108"/>
      <c r="F81" s="10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8"/>
      <c r="D82" s="127"/>
      <c r="E82" s="108"/>
      <c r="F82" s="10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8"/>
      <c r="D83" s="127"/>
      <c r="E83" s="108"/>
      <c r="F83" s="10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8"/>
      <c r="D84" s="127"/>
      <c r="E84" s="108"/>
      <c r="F84" s="10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8"/>
      <c r="D85" s="127"/>
      <c r="E85" s="108"/>
      <c r="F85" s="10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8"/>
      <c r="D86" s="127"/>
      <c r="E86" s="108"/>
      <c r="F86" s="10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8"/>
      <c r="D87" s="127"/>
      <c r="E87" s="108"/>
      <c r="F87" s="10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8"/>
      <c r="D88" s="127"/>
      <c r="E88" s="108"/>
      <c r="F88" s="10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8"/>
      <c r="D89" s="127"/>
      <c r="E89" s="108"/>
      <c r="F89" s="10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8"/>
      <c r="D90" s="127"/>
      <c r="E90" s="108"/>
      <c r="F90" s="10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8"/>
      <c r="D91" s="127"/>
      <c r="E91" s="108"/>
      <c r="F91" s="10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8"/>
      <c r="D92" s="127"/>
      <c r="E92" s="108"/>
      <c r="F92" s="10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8"/>
      <c r="D93" s="127"/>
      <c r="E93" s="108"/>
      <c r="F93" s="10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8"/>
      <c r="D94" s="127"/>
      <c r="E94" s="108"/>
      <c r="F94" s="108"/>
      <c r="G94" s="16"/>
      <c r="H94" s="16"/>
      <c r="I94" s="11"/>
      <c r="J94" s="11"/>
      <c r="K94" s="11"/>
      <c r="L94" s="11"/>
      <c r="M94" s="11"/>
      <c r="N94" s="17"/>
      <c r="O94" s="17"/>
      <c r="P94" s="17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RvPe1GbTdM3OGVvPdmI6JWRqI0tNaX+EpMmM9miZMayUOBSJFukvpTirLTRjKbtExqwwNzHzLHQhDBZvIaUPrQ==" saltValue="/Y6bQX00FA839revRHxpCg==" spinCount="100000" sheet="1" objects="1" scenarios="1"/>
  <mergeCells count="31">
    <mergeCell ref="B9:B10"/>
    <mergeCell ref="C9:C10"/>
    <mergeCell ref="D9:D10"/>
    <mergeCell ref="E9:E10"/>
    <mergeCell ref="L9:L10"/>
    <mergeCell ref="U7:U11"/>
    <mergeCell ref="M7:M11"/>
    <mergeCell ref="N7:N11"/>
    <mergeCell ref="P7:P8"/>
    <mergeCell ref="Q7:Q8"/>
    <mergeCell ref="T7:T8"/>
    <mergeCell ref="P9:P10"/>
    <mergeCell ref="Q9:Q10"/>
    <mergeCell ref="T9:T10"/>
    <mergeCell ref="V7:V10"/>
    <mergeCell ref="B1:D1"/>
    <mergeCell ref="G5:H5"/>
    <mergeCell ref="B15:G15"/>
    <mergeCell ref="R14:T14"/>
    <mergeCell ref="R13:T13"/>
    <mergeCell ref="B13:G13"/>
    <mergeCell ref="B14:H14"/>
    <mergeCell ref="I7:I11"/>
    <mergeCell ref="J7:J11"/>
    <mergeCell ref="K7:K11"/>
    <mergeCell ref="O7:O11"/>
    <mergeCell ref="B7:B8"/>
    <mergeCell ref="C7:C8"/>
    <mergeCell ref="D7:D8"/>
    <mergeCell ref="E7:E8"/>
    <mergeCell ref="L7:L8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 T9 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" xr:uid="{349A6282-9232-40B5-B155-0C95E3B5B228}">
      <formula1>"ks,bal,sada,m,"</formula1>
    </dataValidation>
    <dataValidation type="list" allowBlank="1" showInputMessage="1" showErrorMessage="1" sqref="J7:J8" xr:uid="{79AB9432-8269-4998-BAF3-7C95E033E374}">
      <formula1>"ANO,NE"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V11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2025-09-22T09:12:00Z</dcterms:modified>
</cp:coreProperties>
</file>